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на 2024-2026 " sheetId="1" state="visible" r:id="rId3"/>
    <sheet name="Расходы за 2024 год" sheetId="2" state="visible" r:id="rId4"/>
    <sheet name="на 2025-2027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<sst xmlns="http://schemas.openxmlformats.org/spreadsheetml/2006/main" count="140" uniqueCount="53">
  <si>
    <t xml:space="preserve">РАСПРЕДЕЛЕНИЕ БЮДЖЕТНЫХ АССИГНОВАНИЙ ИЗ РЕСПУБЛИКАНСКОГО БЮДЖЕТА РЕСПУБЛИКИ МАРИЙ ЭЛ ПО ЦЕЛЕВЫМ СТАТЬЯМ (ГОСУДАРСТВЕННЫМ ПРОГРАММАМ И НЕПРОГРАММНЫМ НАПРАВЛЕНИЯМ ДЕЯТЕЛЬНОСТИ), ГРУППАМ ВИДОВ РАСХОДОВ, РАЗДЕЛАМ, ПОДРАЗДЕЛАМ КЛАССИФИКАЦИИ РАСХОДОВ БЮДЖЕТОВ НА 2024 ГОД И ПЛАНОВЫЙ ПЕРИОД 2025 И 2026 ГОДОВ</t>
  </si>
  <si>
    <t xml:space="preserve">                                                               (тыс. рублей)</t>
  </si>
  <si>
    <t xml:space="preserve">Наименование</t>
  </si>
  <si>
    <t xml:space="preserve">ЦСР</t>
  </si>
  <si>
    <t xml:space="preserve">ВР</t>
  </si>
  <si>
    <t xml:space="preserve">Рз</t>
  </si>
  <si>
    <t xml:space="preserve">ПР</t>
  </si>
  <si>
    <t xml:space="preserve">Сумма на 2024 год</t>
  </si>
  <si>
    <t xml:space="preserve">Сумма на 2025 год</t>
  </si>
  <si>
    <t xml:space="preserve">Сумма на 2026 год</t>
  </si>
  <si>
    <t xml:space="preserve">Непрогаммные расходы</t>
  </si>
  <si>
    <t xml:space="preserve">8300000000</t>
  </si>
  <si>
    <t xml:space="preserve">000</t>
  </si>
  <si>
    <t xml:space="preserve">00</t>
  </si>
  <si>
    <t xml:space="preserve">Обеспечение деятельности Государственного Собрания Республики Марий Эл</t>
  </si>
  <si>
    <t xml:space="preserve">8310000000</t>
  </si>
  <si>
    <t xml:space="preserve">Расходы на обеспечение выполнения функций органов государственной власти</t>
  </si>
  <si>
    <t xml:space="preserve">8310029020</t>
  </si>
  <si>
    <t xml:space="preserve">01</t>
  </si>
  <si>
    <t xml:space="preserve">03</t>
  </si>
  <si>
    <t xml:space="preserve">Расходы на выплату персоналу в целях обеспечения 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</si>
  <si>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</t>
  </si>
  <si>
    <t xml:space="preserve">Расходы на выплату персоналу в целях обеспечения выполнения функций государственными(муниципальными) органами, казенными учреждениями, органами управления государственными внебюджетными фондами</t>
  </si>
  <si>
    <t xml:space="preserve">8310029040</t>
  </si>
  <si>
    <t xml:space="preserve">100</t>
  </si>
  <si>
    <t xml:space="preserve">8310029050</t>
  </si>
  <si>
    <t xml:space="preserve">8310074730</t>
  </si>
  <si>
    <t xml:space="preserve">Закон Республики Марий Эл от 04.12.2023 N 51-З "О республиканском бюджете Республики Марий Эл на 2024 год и на плановый период 2025 и 2026 годов" (принят Госсобранием РМЭ 30.11.2023) </t>
  </si>
  <si>
    <t xml:space="preserve">Сведения</t>
  </si>
  <si>
    <t xml:space="preserve">о расходовании средств республиканского бюджета Республики Марий Эл по разделам, подразделам, целевым статьям  и видам расходов классификации расходов бюджетов за 2024 год </t>
  </si>
  <si>
    <t xml:space="preserve">Государственное Собрание Республики Марий Эл</t>
  </si>
  <si>
    <t xml:space="preserve">(наименование главного распорядителя средств бюджета)</t>
  </si>
  <si>
    <r>
      <rPr>
        <b val="true"/>
        <sz val="10"/>
        <rFont val="Times New Roman"/>
        <family val="1"/>
        <charset val="204"/>
      </rPr>
      <t xml:space="preserve">Распределение бюджетных ассигнований из республиканского бюджета Республики Марий Эл по </t>
    </r>
    <r>
      <rPr>
        <b val="true"/>
        <sz val="10"/>
        <rFont val="Times New Roman"/>
        <family val="1"/>
        <charset val="1"/>
      </rPr>
      <t xml:space="preserve">целевым статьям (государственным программам и непрограммным направлениям деятельности), группам видов расходов, разделам, подразделам классификации расходов бюджетов </t>
    </r>
    <r>
      <rPr>
        <sz val="10"/>
        <rFont val="Times New Roman"/>
        <family val="1"/>
        <charset val="204"/>
      </rPr>
      <t xml:space="preserve">(Приложение № 8 к закону о бюджете РМЭ на 2024 год и на плановый период 2025 и 2026 годов от 04.12.2023 № 51-З </t>
    </r>
  </si>
  <si>
    <t xml:space="preserve">Раздел, подраздел</t>
  </si>
  <si>
    <t xml:space="preserve">Целевая статья</t>
  </si>
  <si>
    <t xml:space="preserve">Вид расходов</t>
  </si>
  <si>
    <t xml:space="preserve">Утверждено законом о бюджете на 2023 год         (от 05.12.2022 №46-З  в ред. от 01.09.2023)</t>
  </si>
  <si>
    <t xml:space="preserve">Резервный фонд Правительства РМЭ </t>
  </si>
  <si>
    <t xml:space="preserve">Изменения в сводную бюджетную роспись, внесенные в соответствии со ст. 217 БК РФ</t>
  </si>
  <si>
    <t xml:space="preserve">Уточненный план</t>
  </si>
  <si>
    <t xml:space="preserve">Профинансировано</t>
  </si>
  <si>
    <t xml:space="preserve">Кассовое исполнение</t>
  </si>
  <si>
    <t xml:space="preserve">Остаток </t>
  </si>
  <si>
    <t xml:space="preserve">% исполнения </t>
  </si>
  <si>
    <t xml:space="preserve">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</si>
  <si>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</si>
  <si>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0103</t>
  </si>
  <si>
    <t xml:space="preserve">Оплата труда, с учетом начислений, председателя законодательного (представительного)   органа    государственной власти субъекта Российской Федерации</t>
  </si>
  <si>
    <t xml:space="preserve">Оплата труда, с учетом начислений, депутатов (членов) законодательного (представительного) органа государственной власти субъекта Российской Федерации</t>
  </si>
  <si>
    <t xml:space="preserve">Выплаты и компенсации в связи с осуществлением депутатской деятельности</t>
  </si>
  <si>
    <t xml:space="preserve">РАСПРЕДЕЛЕНИЕ БЮДЖЕТНЫХ АССИГНОВАНИЙ ИЗ РЕСПУБЛИКАНСКОГО БЮДЖЕТА РЕСПУБЛИКИ МАРИЙ ЭЛ ПО ЦЕЛЕВЫМ СТАТЬЯМ (ГОСУДАРСТВЕННЫМ ПРОГРАММАМ И НЕПРОГРАММНЫМ НАПРАВЛЕНИЯМ ДЕЯТЕЛЬНОСТИ), ГРУППАМ ВИДОВ РАСХОДОВ, РАЗДЕЛАМ, ПОДРАЗДЕЛАМ КЛАССИФИКАЦИИ РАСХОДОВ БЮДЖЕТОВ НА 2025 ГОД И ПЛАНОВЫЙ ПЕРИОД 2026 И 2027 ГОДОВ</t>
  </si>
  <si>
    <t xml:space="preserve">Сумма на 2027 год</t>
  </si>
  <si>
    <t xml:space="preserve">Закон Республики Марий Эл от 05.12.2024 N 56-З "О республиканском бюджете Республики Марий Эл на 2025 год и на плановый период 2026 и 2027 годов" (принят Госсобранием РМЭ 03.12.2024)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</si>
</sst>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.00"/>
    <numFmt numFmtId="167" formatCode="0.0"/>
    <numFmt numFmtId="168" formatCode="0.00"/>
    <numFmt numFmtId="169" formatCode="0"/>
  </numFmts>
  <fonts count="14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1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0"/>
      <name val="Times New Roman"/>
      <family val="1"/>
      <charset val="1"/>
    </font>
    <font>
      <sz val="11"/>
      <color theme="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62.57"/>
    <col collapsed="false" customWidth="true" hidden="false" outlineLevel="0" max="2" min="2" style="1" width="15"/>
    <col collapsed="false" customWidth="true" hidden="false" outlineLevel="0" max="6" min="6" style="1" width="22.86"/>
    <col collapsed="false" customWidth="true" hidden="false" outlineLevel="0" max="7" min="7" style="1" width="23.14"/>
    <col collapsed="false" customWidth="true" hidden="false" outlineLevel="0" max="8" min="8" style="1" width="23.29"/>
  </cols>
  <sheetData>
    <row r="1" customFormat="false" ht="63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15" hidden="true" customHeight="false" outlineLevel="0" collapsed="false"/>
    <row r="3" customFormat="false" ht="15" hidden="false" customHeight="false" outlineLevel="0" collapsed="false">
      <c r="A3" s="3"/>
      <c r="C3" s="3"/>
      <c r="D3" s="3"/>
      <c r="E3" s="3"/>
      <c r="H3" s="4" t="s">
        <v>1</v>
      </c>
    </row>
    <row r="4" customFormat="false" ht="32.25" hidden="false" customHeight="true" outlineLevel="0" collapsed="false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customFormat="false" ht="32.25" hidden="false" customHeight="true" outlineLevel="0" collapsed="false">
      <c r="A5" s="7" t="s">
        <v>10</v>
      </c>
      <c r="B5" s="8" t="s">
        <v>11</v>
      </c>
      <c r="C5" s="8" t="s">
        <v>12</v>
      </c>
      <c r="D5" s="8" t="s">
        <v>13</v>
      </c>
      <c r="E5" s="8" t="s">
        <v>13</v>
      </c>
      <c r="F5" s="9" t="n">
        <f aca="false">F6</f>
        <v>87431</v>
      </c>
      <c r="G5" s="9" t="n">
        <f aca="false">G6</f>
        <v>68374</v>
      </c>
      <c r="H5" s="9" t="n">
        <f aca="false">H6</f>
        <v>68374</v>
      </c>
    </row>
    <row r="6" customFormat="false" ht="44" hidden="false" customHeight="true" outlineLevel="0" collapsed="false">
      <c r="A6" s="10" t="s">
        <v>14</v>
      </c>
      <c r="B6" s="8" t="s">
        <v>15</v>
      </c>
      <c r="C6" s="8" t="s">
        <v>12</v>
      </c>
      <c r="D6" s="8" t="s">
        <v>13</v>
      </c>
      <c r="E6" s="8" t="s">
        <v>13</v>
      </c>
      <c r="F6" s="9" t="n">
        <f aca="false">F7+F10+F11+F12</f>
        <v>87431</v>
      </c>
      <c r="G6" s="9" t="n">
        <f aca="false">G7+G10+G11+G12</f>
        <v>68374</v>
      </c>
      <c r="H6" s="9" t="n">
        <f aca="false">H7+H10+H11+H12</f>
        <v>68374</v>
      </c>
      <c r="L6" s="11"/>
    </row>
    <row r="7" customFormat="false" ht="32.8" hidden="false" customHeight="false" outlineLevel="0" collapsed="false">
      <c r="A7" s="10" t="s">
        <v>16</v>
      </c>
      <c r="B7" s="8" t="s">
        <v>17</v>
      </c>
      <c r="C7" s="8" t="s">
        <v>12</v>
      </c>
      <c r="D7" s="8" t="s">
        <v>18</v>
      </c>
      <c r="E7" s="8" t="s">
        <v>19</v>
      </c>
      <c r="F7" s="9" t="n">
        <f aca="false">F8+F9</f>
        <v>63170</v>
      </c>
      <c r="G7" s="9" t="n">
        <f aca="false">G8+G9</f>
        <v>45775</v>
      </c>
      <c r="H7" s="9" t="n">
        <f aca="false">H8+H9</f>
        <v>45775</v>
      </c>
      <c r="L7" s="11"/>
    </row>
    <row r="8" customFormat="false" ht="79.85" hidden="false" customHeight="false" outlineLevel="0" collapsed="false">
      <c r="A8" s="10" t="s">
        <v>20</v>
      </c>
      <c r="B8" s="8" t="s">
        <v>17</v>
      </c>
      <c r="C8" s="8" t="n">
        <v>100</v>
      </c>
      <c r="D8" s="8" t="s">
        <v>18</v>
      </c>
      <c r="E8" s="8" t="s">
        <v>19</v>
      </c>
      <c r="F8" s="9" t="n">
        <v>53916</v>
      </c>
      <c r="G8" s="9" t="n">
        <v>43358</v>
      </c>
      <c r="H8" s="9" t="n">
        <v>43358</v>
      </c>
      <c r="L8" s="11"/>
    </row>
    <row r="9" customFormat="false" ht="32.8" hidden="false" customHeight="false" outlineLevel="0" collapsed="false">
      <c r="A9" s="10" t="s">
        <v>21</v>
      </c>
      <c r="B9" s="8" t="s">
        <v>17</v>
      </c>
      <c r="C9" s="8" t="n">
        <v>200</v>
      </c>
      <c r="D9" s="8" t="s">
        <v>18</v>
      </c>
      <c r="E9" s="8" t="s">
        <v>19</v>
      </c>
      <c r="F9" s="9" t="n">
        <v>9254</v>
      </c>
      <c r="G9" s="9" t="n">
        <v>2417</v>
      </c>
      <c r="H9" s="9" t="n">
        <v>2417</v>
      </c>
      <c r="L9" s="11"/>
    </row>
    <row r="10" customFormat="false" ht="79.85" hidden="false" customHeight="false" outlineLevel="0" collapsed="false">
      <c r="A10" s="10" t="s">
        <v>22</v>
      </c>
      <c r="B10" s="8" t="s">
        <v>23</v>
      </c>
      <c r="C10" s="8" t="s">
        <v>24</v>
      </c>
      <c r="D10" s="8" t="s">
        <v>18</v>
      </c>
      <c r="E10" s="8" t="s">
        <v>19</v>
      </c>
      <c r="F10" s="9" t="n">
        <v>6248</v>
      </c>
      <c r="G10" s="9" t="n">
        <v>5764</v>
      </c>
      <c r="H10" s="9" t="n">
        <v>5764</v>
      </c>
      <c r="L10" s="11"/>
    </row>
    <row r="11" customFormat="false" ht="99" hidden="false" customHeight="true" outlineLevel="0" collapsed="false">
      <c r="A11" s="10" t="s">
        <v>22</v>
      </c>
      <c r="B11" s="8" t="s">
        <v>25</v>
      </c>
      <c r="C11" s="8" t="s">
        <v>24</v>
      </c>
      <c r="D11" s="8" t="s">
        <v>18</v>
      </c>
      <c r="E11" s="8" t="s">
        <v>19</v>
      </c>
      <c r="F11" s="9" t="n">
        <v>15217</v>
      </c>
      <c r="G11" s="9" t="n">
        <v>14039</v>
      </c>
      <c r="H11" s="9" t="n">
        <v>14039</v>
      </c>
      <c r="L11" s="11"/>
    </row>
    <row r="12" customFormat="false" ht="99" hidden="false" customHeight="true" outlineLevel="0" collapsed="false">
      <c r="A12" s="10" t="s">
        <v>22</v>
      </c>
      <c r="B12" s="8" t="s">
        <v>26</v>
      </c>
      <c r="C12" s="8" t="s">
        <v>24</v>
      </c>
      <c r="D12" s="8" t="s">
        <v>18</v>
      </c>
      <c r="E12" s="8" t="s">
        <v>19</v>
      </c>
      <c r="F12" s="9" t="n">
        <v>2796</v>
      </c>
      <c r="G12" s="9" t="n">
        <v>2796</v>
      </c>
      <c r="H12" s="9" t="n">
        <v>2796</v>
      </c>
      <c r="L12" s="11"/>
    </row>
    <row r="13" customFormat="false" ht="43.5" hidden="false" customHeight="true" outlineLevel="0" collapsed="false">
      <c r="A13" s="12" t="s">
        <v>27</v>
      </c>
      <c r="B13" s="3"/>
      <c r="C13" s="3"/>
      <c r="D13" s="3"/>
      <c r="E13" s="3"/>
      <c r="F13" s="3"/>
    </row>
    <row r="1048576" customFormat="false" ht="12.8" hidden="false" customHeight="false" outlineLevel="0" collapsed="false"/>
  </sheetData>
  <mergeCells count="1">
    <mergeCell ref="A1:H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M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1" width="6"/>
    <col collapsed="false" customWidth="true" hidden="false" outlineLevel="0" max="3" min="3" style="1" width="11.39"/>
    <col collapsed="false" customWidth="true" hidden="false" outlineLevel="0" max="4" min="4" style="1" width="8.29"/>
    <col collapsed="false" customWidth="true" hidden="false" outlineLevel="0" max="5" min="5" style="1" width="13"/>
    <col collapsed="false" customWidth="true" hidden="false" outlineLevel="0" max="6" min="6" style="1" width="9.14"/>
    <col collapsed="false" customWidth="true" hidden="true" outlineLevel="0" max="7" min="7" style="1" width="0.14"/>
    <col collapsed="false" customWidth="true" hidden="false" outlineLevel="0" max="8" min="8" style="1" width="9.73"/>
    <col collapsed="false" customWidth="true" hidden="false" outlineLevel="0" max="9" min="9" style="1" width="10"/>
    <col collapsed="false" customWidth="true" hidden="false" outlineLevel="0" max="10" min="10" style="1" width="10.14"/>
    <col collapsed="false" customWidth="true" hidden="false" outlineLevel="0" max="11" min="11" style="1" width="10.42"/>
    <col collapsed="false" customWidth="true" hidden="false" outlineLevel="0" max="12" min="12" style="1" width="10.71"/>
  </cols>
  <sheetData>
    <row r="2" customFormat="false" ht="17.35" hidden="false" customHeight="false" outlineLevel="0" collapsed="false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customFormat="false" ht="33" hidden="false" customHeight="true" outlineLevel="0" collapsed="false">
      <c r="A3" s="14" t="s">
        <v>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customFormat="false" ht="17.35" hidden="false" customHeight="false" outlineLevel="0" collapsed="false">
      <c r="A4" s="13" t="s">
        <v>30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customFormat="false" ht="15" hidden="false" customHeight="false" outlineLevel="0" collapsed="false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customFormat="false" ht="15.75" hidden="false" customHeight="true" outlineLevel="0" collapsed="false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="19" customFormat="true" ht="66" hidden="false" customHeight="true" outlineLevel="0" collapsed="false">
      <c r="A7" s="17" t="s">
        <v>32</v>
      </c>
      <c r="B7" s="18" t="s">
        <v>33</v>
      </c>
      <c r="C7" s="18" t="s">
        <v>34</v>
      </c>
      <c r="D7" s="18" t="s">
        <v>35</v>
      </c>
      <c r="E7" s="18" t="s">
        <v>36</v>
      </c>
      <c r="F7" s="18" t="s">
        <v>37</v>
      </c>
      <c r="G7" s="18" t="s">
        <v>38</v>
      </c>
      <c r="H7" s="18" t="s">
        <v>39</v>
      </c>
      <c r="I7" s="18" t="s">
        <v>40</v>
      </c>
      <c r="J7" s="18" t="s">
        <v>41</v>
      </c>
      <c r="K7" s="18" t="s">
        <v>42</v>
      </c>
      <c r="L7" s="18" t="s">
        <v>43</v>
      </c>
    </row>
    <row r="8" s="19" customFormat="true" ht="79.1" hidden="false" customHeight="true" outlineLevel="0" collapsed="false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="22" customFormat="true" ht="15" hidden="false" customHeight="false" outlineLevel="0" collapsed="false">
      <c r="A9" s="20" t="n">
        <v>1</v>
      </c>
      <c r="B9" s="20" t="n">
        <v>2</v>
      </c>
      <c r="C9" s="20" t="n">
        <v>3</v>
      </c>
      <c r="D9" s="20" t="n">
        <v>4</v>
      </c>
      <c r="E9" s="20" t="n">
        <v>5</v>
      </c>
      <c r="F9" s="20" t="n">
        <v>6</v>
      </c>
      <c r="G9" s="20" t="n">
        <v>7</v>
      </c>
      <c r="H9" s="20" t="n">
        <v>7</v>
      </c>
      <c r="I9" s="20" t="n">
        <v>8</v>
      </c>
      <c r="J9" s="20" t="n">
        <v>9</v>
      </c>
      <c r="K9" s="20" t="n">
        <v>10</v>
      </c>
      <c r="L9" s="20" t="n">
        <v>11</v>
      </c>
      <c r="M9" s="21"/>
    </row>
    <row r="10" customFormat="false" ht="37.3" hidden="false" customHeight="false" outlineLevel="0" collapsed="false">
      <c r="A10" s="23" t="s">
        <v>14</v>
      </c>
      <c r="B10" s="24" t="s">
        <v>44</v>
      </c>
      <c r="C10" s="24" t="s">
        <v>15</v>
      </c>
      <c r="D10" s="24" t="s">
        <v>12</v>
      </c>
      <c r="E10" s="25" t="n">
        <f aca="false">E11+E14+E16+E18</f>
        <v>87431</v>
      </c>
      <c r="F10" s="25"/>
      <c r="G10" s="26" t="n">
        <f aca="false">G11+G14+G16+G18</f>
        <v>2315</v>
      </c>
      <c r="H10" s="27" t="n">
        <f aca="false">H11+H14+H17+H18</f>
        <v>92877.7</v>
      </c>
      <c r="I10" s="27" t="n">
        <f aca="false">I11+I14+I16+I18</f>
        <v>92695.96</v>
      </c>
      <c r="J10" s="27" t="n">
        <f aca="false">J11+J14+J16+J19</f>
        <v>92551.31</v>
      </c>
      <c r="K10" s="27" t="n">
        <f aca="false">I10-J10</f>
        <v>144.649999999994</v>
      </c>
      <c r="L10" s="25" t="n">
        <f aca="false">J10*100/H10</f>
        <v>99.6485808757108</v>
      </c>
    </row>
    <row r="11" customFormat="false" ht="51" hidden="false" customHeight="true" outlineLevel="0" collapsed="false">
      <c r="A11" s="28" t="s">
        <v>16</v>
      </c>
      <c r="B11" s="24" t="s">
        <v>44</v>
      </c>
      <c r="C11" s="24" t="n">
        <v>8310029020</v>
      </c>
      <c r="D11" s="24" t="s">
        <v>12</v>
      </c>
      <c r="E11" s="25" t="n">
        <f aca="false">E12+E13</f>
        <v>63170</v>
      </c>
      <c r="F11" s="25"/>
      <c r="G11" s="25" t="n">
        <f aca="false">G12+G13</f>
        <v>2158</v>
      </c>
      <c r="H11" s="27" t="n">
        <f aca="false">H12+H13</f>
        <v>65848.7</v>
      </c>
      <c r="I11" s="27" t="n">
        <f aca="false">I12+I13</f>
        <v>65679.96</v>
      </c>
      <c r="J11" s="27" t="n">
        <f aca="false">J12+J13</f>
        <v>65606.37</v>
      </c>
      <c r="K11" s="27" t="n">
        <f aca="false">I11-J11</f>
        <v>73.5899999999965</v>
      </c>
      <c r="L11" s="25" t="n">
        <f aca="false">J11*100/H11</f>
        <v>99.6319896975947</v>
      </c>
    </row>
    <row r="12" customFormat="false" ht="89.25" hidden="false" customHeight="true" outlineLevel="0" collapsed="false">
      <c r="A12" s="28" t="s">
        <v>45</v>
      </c>
      <c r="B12" s="24" t="s">
        <v>46</v>
      </c>
      <c r="C12" s="24" t="n">
        <v>8310029020</v>
      </c>
      <c r="D12" s="29" t="n">
        <v>100</v>
      </c>
      <c r="E12" s="25" t="n">
        <v>53916</v>
      </c>
      <c r="F12" s="25"/>
      <c r="G12" s="26" t="n">
        <f aca="false">2112+46+200+150</f>
        <v>2508</v>
      </c>
      <c r="H12" s="27" t="n">
        <f aca="false">E12+2584.7+544-450</f>
        <v>56594.7</v>
      </c>
      <c r="I12" s="27" t="n">
        <v>56539.24</v>
      </c>
      <c r="J12" s="27" t="n">
        <v>56472.98</v>
      </c>
      <c r="K12" s="27" t="n">
        <f aca="false">I12-J12</f>
        <v>66.2599999999948</v>
      </c>
      <c r="L12" s="25" t="n">
        <f aca="false">J12*100/H12</f>
        <v>99.7849268571085</v>
      </c>
    </row>
    <row r="13" customFormat="false" ht="55.2" hidden="false" customHeight="true" outlineLevel="0" collapsed="false">
      <c r="A13" s="28" t="s">
        <v>21</v>
      </c>
      <c r="B13" s="24" t="s">
        <v>46</v>
      </c>
      <c r="C13" s="24" t="n">
        <v>8310029020</v>
      </c>
      <c r="D13" s="29" t="n">
        <v>200</v>
      </c>
      <c r="E13" s="25" t="n">
        <v>9254</v>
      </c>
      <c r="F13" s="25"/>
      <c r="G13" s="26" t="n">
        <f aca="false">-200-150</f>
        <v>-350</v>
      </c>
      <c r="H13" s="27" t="n">
        <f aca="false">E13</f>
        <v>9254</v>
      </c>
      <c r="I13" s="27" t="n">
        <v>9140.72</v>
      </c>
      <c r="J13" s="27" t="n">
        <v>9133.39</v>
      </c>
      <c r="K13" s="27" t="n">
        <f aca="false">I13-J13</f>
        <v>7.32999999999993</v>
      </c>
      <c r="L13" s="25" t="n">
        <f aca="false">J13*100/H13</f>
        <v>98.696671709531</v>
      </c>
    </row>
    <row r="14" customFormat="false" ht="61.15" hidden="false" customHeight="false" outlineLevel="0" collapsed="false">
      <c r="A14" s="28" t="s">
        <v>47</v>
      </c>
      <c r="B14" s="24" t="s">
        <v>46</v>
      </c>
      <c r="C14" s="24" t="n">
        <v>8310029040</v>
      </c>
      <c r="D14" s="24" t="s">
        <v>12</v>
      </c>
      <c r="E14" s="25" t="n">
        <f aca="false">E15</f>
        <v>6248</v>
      </c>
      <c r="F14" s="25"/>
      <c r="G14" s="25" t="n">
        <f aca="false">G15</f>
        <v>148</v>
      </c>
      <c r="H14" s="27" t="n">
        <f aca="false">E14+1518+450</f>
        <v>8216</v>
      </c>
      <c r="I14" s="27" t="n">
        <f aca="false">I15</f>
        <v>8216</v>
      </c>
      <c r="J14" s="27" t="n">
        <f aca="false">J15</f>
        <v>8195.13</v>
      </c>
      <c r="K14" s="27" t="n">
        <f aca="false">I14-J14</f>
        <v>20.8700000000008</v>
      </c>
      <c r="L14" s="25" t="n">
        <f aca="false">J14*100/H14</f>
        <v>99.7459834469328</v>
      </c>
    </row>
    <row r="15" customFormat="false" ht="96" hidden="false" customHeight="true" outlineLevel="0" collapsed="false">
      <c r="A15" s="28" t="s">
        <v>45</v>
      </c>
      <c r="B15" s="24" t="s">
        <v>46</v>
      </c>
      <c r="C15" s="24" t="n">
        <v>8310029040</v>
      </c>
      <c r="D15" s="29" t="n">
        <v>100</v>
      </c>
      <c r="E15" s="25" t="n">
        <v>6248</v>
      </c>
      <c r="F15" s="25"/>
      <c r="G15" s="26" t="n">
        <v>148</v>
      </c>
      <c r="H15" s="27" t="n">
        <v>8216</v>
      </c>
      <c r="I15" s="27" t="n">
        <v>8216</v>
      </c>
      <c r="J15" s="27" t="n">
        <v>8195.13</v>
      </c>
      <c r="K15" s="27" t="n">
        <f aca="false">I15-J15</f>
        <v>20.8700000000008</v>
      </c>
      <c r="L15" s="25" t="n">
        <f aca="false">J15*100/H15</f>
        <v>99.7459834469328</v>
      </c>
    </row>
    <row r="16" customFormat="false" ht="67.5" hidden="false" customHeight="true" outlineLevel="0" collapsed="false">
      <c r="A16" s="28" t="s">
        <v>48</v>
      </c>
      <c r="B16" s="24" t="s">
        <v>46</v>
      </c>
      <c r="C16" s="24" t="n">
        <v>8310029050</v>
      </c>
      <c r="D16" s="24" t="s">
        <v>12</v>
      </c>
      <c r="E16" s="25" t="n">
        <f aca="false">E17</f>
        <v>15217</v>
      </c>
      <c r="F16" s="25"/>
      <c r="G16" s="26" t="n">
        <f aca="false">G17</f>
        <v>25</v>
      </c>
      <c r="H16" s="27" t="n">
        <f aca="false">E16+800</f>
        <v>16017</v>
      </c>
      <c r="I16" s="27" t="n">
        <v>16017</v>
      </c>
      <c r="J16" s="27" t="n">
        <f aca="false">J17</f>
        <v>15969.84</v>
      </c>
      <c r="K16" s="27" t="n">
        <f aca="false">I16-J16</f>
        <v>47.1599999999999</v>
      </c>
      <c r="L16" s="25" t="n">
        <f aca="false">J16*100/H16</f>
        <v>99.7055628394831</v>
      </c>
    </row>
    <row r="17" customFormat="false" ht="91.5" hidden="false" customHeight="true" outlineLevel="0" collapsed="false">
      <c r="A17" s="28" t="s">
        <v>45</v>
      </c>
      <c r="B17" s="24" t="s">
        <v>46</v>
      </c>
      <c r="C17" s="24" t="n">
        <v>8310029050</v>
      </c>
      <c r="D17" s="29" t="n">
        <v>100</v>
      </c>
      <c r="E17" s="25" t="n">
        <v>15217</v>
      </c>
      <c r="F17" s="25"/>
      <c r="G17" s="26" t="n">
        <f aca="false">55-30</f>
        <v>25</v>
      </c>
      <c r="H17" s="27" t="n">
        <f aca="false">E17+800</f>
        <v>16017</v>
      </c>
      <c r="I17" s="27" t="n">
        <v>16017</v>
      </c>
      <c r="J17" s="27" t="n">
        <v>15969.84</v>
      </c>
      <c r="K17" s="27" t="n">
        <f aca="false">I17-J17</f>
        <v>47.1599999999999</v>
      </c>
      <c r="L17" s="25" t="n">
        <f aca="false">J17*100/H17</f>
        <v>99.7055628394831</v>
      </c>
    </row>
    <row r="18" customFormat="false" ht="53.25" hidden="false" customHeight="true" outlineLevel="0" collapsed="false">
      <c r="A18" s="28" t="s">
        <v>49</v>
      </c>
      <c r="B18" s="24" t="s">
        <v>46</v>
      </c>
      <c r="C18" s="29" t="n">
        <v>8310074730</v>
      </c>
      <c r="D18" s="24" t="s">
        <v>12</v>
      </c>
      <c r="E18" s="29" t="n">
        <v>2796</v>
      </c>
      <c r="F18" s="29"/>
      <c r="G18" s="29" t="n">
        <f aca="false">G19</f>
        <v>-16</v>
      </c>
      <c r="H18" s="27" t="n">
        <f aca="false">E18</f>
        <v>2796</v>
      </c>
      <c r="I18" s="27" t="n">
        <f aca="false">I19</f>
        <v>2783</v>
      </c>
      <c r="J18" s="27" t="n">
        <f aca="false">J19</f>
        <v>2779.97</v>
      </c>
      <c r="K18" s="27" t="n">
        <f aca="false">I18-J18</f>
        <v>3.0300000000002</v>
      </c>
      <c r="L18" s="25" t="n">
        <f aca="false">J18*100/H18</f>
        <v>99.4266809728183</v>
      </c>
    </row>
    <row r="19" customFormat="false" ht="85.05" hidden="false" customHeight="false" outlineLevel="0" collapsed="false">
      <c r="A19" s="28" t="s">
        <v>45</v>
      </c>
      <c r="B19" s="24" t="s">
        <v>46</v>
      </c>
      <c r="C19" s="29" t="n">
        <v>8310074730</v>
      </c>
      <c r="D19" s="29" t="n">
        <v>100</v>
      </c>
      <c r="E19" s="25" t="n">
        <v>2796</v>
      </c>
      <c r="F19" s="30"/>
      <c r="G19" s="29" t="n">
        <v>-16</v>
      </c>
      <c r="H19" s="27" t="n">
        <f aca="false">E19</f>
        <v>2796</v>
      </c>
      <c r="I19" s="27" t="n">
        <v>2783</v>
      </c>
      <c r="J19" s="27" t="n">
        <v>2779.97</v>
      </c>
      <c r="K19" s="27" t="n">
        <f aca="false">I19-J19</f>
        <v>3.0300000000002</v>
      </c>
      <c r="L19" s="25" t="n">
        <f aca="false">J19*100/H19</f>
        <v>99.4266809728183</v>
      </c>
    </row>
    <row r="21" customFormat="false" ht="15" hidden="false" customHeight="false" outlineLevel="0" collapsed="false">
      <c r="H21" s="31"/>
    </row>
  </sheetData>
  <mergeCells count="17">
    <mergeCell ref="A2:L2"/>
    <mergeCell ref="A3:L3"/>
    <mergeCell ref="A4:L4"/>
    <mergeCell ref="A5:L5"/>
    <mergeCell ref="A6:L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62.57"/>
    <col collapsed="false" customWidth="true" hidden="false" outlineLevel="0" max="2" min="2" style="1" width="15"/>
    <col collapsed="false" customWidth="true" hidden="false" outlineLevel="0" max="6" min="6" style="1" width="22.86"/>
    <col collapsed="false" customWidth="true" hidden="false" outlineLevel="0" max="7" min="7" style="1" width="23.14"/>
    <col collapsed="false" customWidth="true" hidden="false" outlineLevel="0" max="8" min="8" style="1" width="23.29"/>
  </cols>
  <sheetData>
    <row r="1" customFormat="false" ht="63.75" hidden="false" customHeight="true" outlineLevel="0" collapsed="false">
      <c r="A1" s="2" t="s">
        <v>50</v>
      </c>
      <c r="B1" s="2"/>
      <c r="C1" s="2"/>
      <c r="D1" s="2"/>
      <c r="E1" s="2"/>
      <c r="F1" s="2"/>
      <c r="G1" s="2"/>
      <c r="H1" s="2"/>
    </row>
    <row r="2" customFormat="false" ht="15" hidden="true" customHeight="false" outlineLevel="0" collapsed="false"/>
    <row r="3" customFormat="false" ht="15" hidden="false" customHeight="false" outlineLevel="0" collapsed="false">
      <c r="A3" s="3"/>
      <c r="C3" s="3"/>
      <c r="D3" s="3"/>
      <c r="E3" s="3"/>
      <c r="H3" s="4" t="s">
        <v>1</v>
      </c>
    </row>
    <row r="4" customFormat="false" ht="32.25" hidden="false" customHeight="true" outlineLevel="0" collapsed="false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8</v>
      </c>
      <c r="G4" s="6" t="s">
        <v>9</v>
      </c>
      <c r="H4" s="6" t="s">
        <v>51</v>
      </c>
    </row>
    <row r="5" customFormat="false" ht="32.25" hidden="false" customHeight="true" outlineLevel="0" collapsed="false">
      <c r="A5" s="7" t="s">
        <v>10</v>
      </c>
      <c r="B5" s="8" t="s">
        <v>11</v>
      </c>
      <c r="C5" s="8" t="s">
        <v>12</v>
      </c>
      <c r="D5" s="8" t="s">
        <v>13</v>
      </c>
      <c r="E5" s="8" t="s">
        <v>13</v>
      </c>
      <c r="F5" s="9" t="n">
        <f aca="false">F6</f>
        <v>88165</v>
      </c>
      <c r="G5" s="9" t="n">
        <f aca="false">G6</f>
        <v>81112</v>
      </c>
      <c r="H5" s="9" t="n">
        <f aca="false">H6</f>
        <v>81112</v>
      </c>
    </row>
    <row r="6" customFormat="false" ht="44" hidden="false" customHeight="true" outlineLevel="0" collapsed="false">
      <c r="A6" s="10" t="s">
        <v>14</v>
      </c>
      <c r="B6" s="8" t="s">
        <v>15</v>
      </c>
      <c r="C6" s="8" t="s">
        <v>12</v>
      </c>
      <c r="D6" s="8" t="s">
        <v>13</v>
      </c>
      <c r="E6" s="8" t="s">
        <v>13</v>
      </c>
      <c r="F6" s="9" t="n">
        <f aca="false">F7+F10+F11+F12</f>
        <v>88165</v>
      </c>
      <c r="G6" s="9" t="n">
        <f aca="false">G7+G10+G11+G12</f>
        <v>81112</v>
      </c>
      <c r="H6" s="9" t="n">
        <f aca="false">H7+H10+H11+H12</f>
        <v>81112</v>
      </c>
      <c r="L6" s="11"/>
    </row>
    <row r="7" customFormat="false" ht="32.8" hidden="false" customHeight="false" outlineLevel="0" collapsed="false">
      <c r="A7" s="10" t="s">
        <v>16</v>
      </c>
      <c r="B7" s="8" t="s">
        <v>17</v>
      </c>
      <c r="C7" s="8" t="s">
        <v>12</v>
      </c>
      <c r="D7" s="8" t="s">
        <v>18</v>
      </c>
      <c r="E7" s="8" t="s">
        <v>19</v>
      </c>
      <c r="F7" s="9" t="n">
        <f aca="false">F8+F9</f>
        <v>63968</v>
      </c>
      <c r="G7" s="9" t="n">
        <f aca="false">G8+G9</f>
        <v>56915</v>
      </c>
      <c r="H7" s="9" t="n">
        <f aca="false">H8+H9</f>
        <v>56915</v>
      </c>
      <c r="L7" s="11"/>
    </row>
    <row r="8" customFormat="false" ht="79.85" hidden="false" customHeight="false" outlineLevel="0" collapsed="false">
      <c r="A8" s="10" t="s">
        <v>20</v>
      </c>
      <c r="B8" s="8" t="s">
        <v>17</v>
      </c>
      <c r="C8" s="8" t="n">
        <v>100</v>
      </c>
      <c r="D8" s="8" t="s">
        <v>18</v>
      </c>
      <c r="E8" s="8" t="s">
        <v>19</v>
      </c>
      <c r="F8" s="9" t="n">
        <v>54809</v>
      </c>
      <c r="G8" s="9" t="n">
        <v>50424</v>
      </c>
      <c r="H8" s="9" t="n">
        <v>50424</v>
      </c>
      <c r="L8" s="11"/>
    </row>
    <row r="9" customFormat="false" ht="32.8" hidden="false" customHeight="false" outlineLevel="0" collapsed="false">
      <c r="A9" s="10" t="s">
        <v>21</v>
      </c>
      <c r="B9" s="8" t="s">
        <v>17</v>
      </c>
      <c r="C9" s="8" t="n">
        <v>200</v>
      </c>
      <c r="D9" s="8" t="s">
        <v>18</v>
      </c>
      <c r="E9" s="8" t="s">
        <v>19</v>
      </c>
      <c r="F9" s="9" t="n">
        <v>9159</v>
      </c>
      <c r="G9" s="9" t="n">
        <v>6491</v>
      </c>
      <c r="H9" s="9" t="n">
        <v>6491</v>
      </c>
      <c r="L9" s="11"/>
    </row>
    <row r="10" customFormat="false" ht="79.85" hidden="false" customHeight="false" outlineLevel="0" collapsed="false">
      <c r="A10" s="10" t="s">
        <v>22</v>
      </c>
      <c r="B10" s="8" t="s">
        <v>23</v>
      </c>
      <c r="C10" s="8" t="s">
        <v>24</v>
      </c>
      <c r="D10" s="8" t="s">
        <v>18</v>
      </c>
      <c r="E10" s="8" t="s">
        <v>19</v>
      </c>
      <c r="F10" s="9" t="n">
        <v>6239</v>
      </c>
      <c r="G10" s="9" t="n">
        <v>6239</v>
      </c>
      <c r="H10" s="9" t="n">
        <v>6239</v>
      </c>
      <c r="L10" s="11"/>
    </row>
    <row r="11" customFormat="false" ht="99" hidden="false" customHeight="true" outlineLevel="0" collapsed="false">
      <c r="A11" s="10" t="s">
        <v>22</v>
      </c>
      <c r="B11" s="8" t="s">
        <v>25</v>
      </c>
      <c r="C11" s="8" t="s">
        <v>24</v>
      </c>
      <c r="D11" s="8" t="s">
        <v>18</v>
      </c>
      <c r="E11" s="8" t="s">
        <v>19</v>
      </c>
      <c r="F11" s="9" t="n">
        <v>15162</v>
      </c>
      <c r="G11" s="9" t="n">
        <v>15162</v>
      </c>
      <c r="H11" s="9" t="n">
        <v>15162</v>
      </c>
      <c r="L11" s="11"/>
    </row>
    <row r="12" customFormat="false" ht="99" hidden="false" customHeight="true" outlineLevel="0" collapsed="false">
      <c r="A12" s="10" t="s">
        <v>22</v>
      </c>
      <c r="B12" s="8" t="s">
        <v>26</v>
      </c>
      <c r="C12" s="8" t="s">
        <v>24</v>
      </c>
      <c r="D12" s="8" t="s">
        <v>18</v>
      </c>
      <c r="E12" s="8" t="s">
        <v>19</v>
      </c>
      <c r="F12" s="9" t="n">
        <v>2796</v>
      </c>
      <c r="G12" s="9" t="n">
        <v>2796</v>
      </c>
      <c r="H12" s="9" t="n">
        <v>2796</v>
      </c>
      <c r="L12" s="11"/>
    </row>
    <row r="13" customFormat="false" ht="43.5" hidden="false" customHeight="true" outlineLevel="0" collapsed="false">
      <c r="A13" s="12" t="s">
        <v>52</v>
      </c>
      <c r="B13" s="3"/>
      <c r="C13" s="3"/>
      <c r="D13" s="3"/>
      <c r="E13" s="3"/>
      <c r="F13" s="3"/>
    </row>
  </sheetData>
  <mergeCells count="1">
    <mergeCell ref="A1:H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LibreOffice/24.2.3.2$Linux_X86_64 LibreOffice_project/420$Build-2</Application>
  <AppVersion>15.0000</AppVersion>
  <Company>Государственное Собрание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2017-01-12T08:35:32Z</dcterms:created>
  <dc:creator>Черепанова</dc:creator>
  <dc:description/>
  <dc:language>ru-RU</dc:language>
  <cp:lastModifiedBy/>
  <cp:lastPrinted>2025-01-23T15:07:27Z</cp:lastPrinted>
  <dcterms:modified xsi:type="dcterms:W3CDTF">2025-01-24T12:10:36Z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