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9755" windowHeight="7815" activeTab="2"/>
  </bookViews>
  <sheets>
    <sheet name="на 2023-2025 " sheetId="9" r:id="rId1"/>
    <sheet name="Расходы за 2023 год" sheetId="11" r:id="rId2"/>
    <sheet name="на 2024-2025" sheetId="12" r:id="rId3"/>
  </sheets>
  <calcPr calcId="145621"/>
</workbook>
</file>

<file path=xl/calcChain.xml><?xml version="1.0" encoding="utf-8"?>
<calcChain xmlns="http://schemas.openxmlformats.org/spreadsheetml/2006/main">
  <c r="K19" i="11" l="1"/>
  <c r="H19" i="11"/>
  <c r="L19" i="11" s="1"/>
  <c r="J18" i="11"/>
  <c r="I18" i="11"/>
  <c r="K18" i="11" s="1"/>
  <c r="G18" i="11"/>
  <c r="H18" i="11" s="1"/>
  <c r="K17" i="11"/>
  <c r="G17" i="11"/>
  <c r="H17" i="11" s="1"/>
  <c r="L17" i="11" s="1"/>
  <c r="J16" i="11"/>
  <c r="I16" i="11"/>
  <c r="K16" i="11" s="1"/>
  <c r="G16" i="11"/>
  <c r="E16" i="11"/>
  <c r="H16" i="11" s="1"/>
  <c r="K15" i="11"/>
  <c r="H15" i="11"/>
  <c r="L15" i="11" s="1"/>
  <c r="J14" i="11"/>
  <c r="I14" i="11"/>
  <c r="K14" i="11" s="1"/>
  <c r="G14" i="11"/>
  <c r="E14" i="11"/>
  <c r="H14" i="11" s="1"/>
  <c r="L14" i="11" s="1"/>
  <c r="K13" i="11"/>
  <c r="G13" i="11"/>
  <c r="K12" i="11"/>
  <c r="G12" i="11"/>
  <c r="H12" i="11" s="1"/>
  <c r="L12" i="11" s="1"/>
  <c r="J11" i="11"/>
  <c r="J10" i="11" s="1"/>
  <c r="I11" i="11"/>
  <c r="E11" i="11"/>
  <c r="G11" i="11" l="1"/>
  <c r="G10" i="11" s="1"/>
  <c r="I10" i="11"/>
  <c r="K10" i="11" s="1"/>
  <c r="L16" i="11"/>
  <c r="L18" i="11"/>
  <c r="H11" i="11"/>
  <c r="L11" i="11" s="1"/>
  <c r="E10" i="11"/>
  <c r="H10" i="11" s="1"/>
  <c r="L10" i="11" s="1"/>
  <c r="K11" i="11"/>
  <c r="H13" i="11"/>
  <c r="L13" i="11" s="1"/>
  <c r="G6" i="12"/>
  <c r="H6" i="12"/>
  <c r="F6" i="12"/>
  <c r="F5" i="12" s="1"/>
  <c r="H5" i="12" l="1"/>
  <c r="G5" i="12"/>
  <c r="H6" i="9" l="1"/>
  <c r="F6" i="9"/>
  <c r="F5" i="9" s="1"/>
  <c r="G6" i="9"/>
  <c r="G5" i="9" s="1"/>
  <c r="H5" i="9" l="1"/>
</calcChain>
</file>

<file path=xl/sharedStrings.xml><?xml version="1.0" encoding="utf-8"?>
<sst xmlns="http://schemas.openxmlformats.org/spreadsheetml/2006/main" count="130" uniqueCount="53">
  <si>
    <t xml:space="preserve">                                                               (тыс. рублей)</t>
  </si>
  <si>
    <t>Наименование</t>
  </si>
  <si>
    <t>Рз</t>
  </si>
  <si>
    <t>ПР</t>
  </si>
  <si>
    <t>ЦС</t>
  </si>
  <si>
    <t>ВР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</si>
  <si>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</si>
  <si>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</si>
  <si>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</si>
  <si>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</si>
  <si>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Расходы на обеспечение выполнения функций органов государственной власти</t>
  </si>
  <si>
    <t>Закупка товаров, работ и услуг для обеспечения государственных (муниципальных) нужд</t>
  </si>
  <si>
    <t>100</t>
  </si>
  <si>
    <t>8310029020</t>
  </si>
  <si>
    <t>0000000000</t>
  </si>
  <si>
    <t>Расходы на выплату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</si>
  <si>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8310029040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</si>
  <si>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</si>
  <si>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8310029050</t>
  </si>
  <si>
    <t>Сведения</t>
  </si>
  <si>
    <t>Государственное Собрание Республики Марий Эл</t>
  </si>
  <si>
    <t>(наименование главного распорядителя средств бюджета)</t>
  </si>
  <si>
    <t>Раздел, подраздел</t>
  </si>
  <si>
    <t>Целевая статья</t>
  </si>
  <si>
    <t>Вид расходов</t>
  </si>
  <si>
    <t>Изменения в сводную бюджетную роспись, внесенные в соответствии со ст. 217 БК РФ</t>
  </si>
  <si>
    <t>Профинансировано</t>
  </si>
  <si>
    <t>Кассовое исполнение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</si>
  <si>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</si>
  <si>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законодательного (представительного)   органа   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</si>
  <si>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</t>
  </si>
  <si>
    <t>Выплаты и компенсации в связи с осуществлением депутатской деятельности</t>
  </si>
  <si>
    <t>Сумма на 2023 год</t>
  </si>
  <si>
    <t>8310074730</t>
  </si>
  <si>
    <t>Сумма на 2024 год</t>
  </si>
  <si>
    <t>00</t>
  </si>
  <si>
    <t>8310000000</t>
  </si>
  <si>
    <t>Обеспечение деятельности Государственного Собрания Республики Марий Эл</t>
  </si>
  <si>
    <t>Сумма на 2025 год</t>
  </si>
  <si>
    <t xml:space="preserve">Закон Республики Марий Эл от 05.12.2022 N 46-З "О республиканском бюджете Республики Марий Эл на 2023 год и на плановый период 2024 и 2025 годов" (принят Госсобранием РМЭ 01.12.2022) </t>
  </si>
  <si>
    <t xml:space="preserve">о расходовании средств республиканского бюджета Республики Марий Эл по разделам, подразделам, целевым статьям  и видам расходов классификации расходов бюджетов за 2023 год </t>
  </si>
  <si>
    <r>
      <t xml:space="preserve">Распределение бюджетных ассигнований из республиканского бюджета Республики Марий Эл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                        </t>
    </r>
    <r>
      <rPr>
        <sz val="10"/>
        <rFont val="Times New Roman"/>
        <family val="1"/>
        <charset val="204"/>
      </rPr>
      <t xml:space="preserve"> (Приложение № 6 к закону о бюджете РМЭ на 2023 год и на плановый период 2024 и 2025 годов от 05.12.2022 № 46-З (в ред. от 01.09.2023)</t>
    </r>
  </si>
  <si>
    <t>Утверждено законом о бюджете на 2023 год         (от 05.12.2022 №46-З  в ред. от 01.09.2023)</t>
  </si>
  <si>
    <t xml:space="preserve">Резервный фонд Правительства РМЭ </t>
  </si>
  <si>
    <t>0000</t>
  </si>
  <si>
    <t>0103</t>
  </si>
  <si>
    <t>РАСПРЕДЕЛЕНИЕ БЮДЖЕТНЫХ АССИГНОВАНИЙ ИЗ РЕСПУБЛИКАНСКОГО БЮДЖЕТА РЕСПУБЛИКИ МАРИЙ ЭЛ ПО РАЗДЕЛАМ, ПОДРАЗДЕЛАМ, ЦЕЛЕВЫМ СТАТЬЯМ (ГОСУДАРСТВЕННЫМ ПРОГРАММАМ И НЕПРОГРАММНЫМ НАПРАВЛЕНИЯМ ДЕЯТЕЛЬНОСТИ), ГРУППАМ ВИДОВ РАСХОДОВ                                                                                                                  КЛАССИФИКАЦИИ РАСХОДОВ БЮДЖЕТОВ НА 2023 ГОД И ПЛАНОВЫЙ ПЕРИОД 2024 И 2025 ГОДОВ</t>
  </si>
  <si>
    <t>Закон Республики Марий Эл от 05.12.2022 N 46-З "О республиканском бюджете Республики Марий Эл на 2023 год и на плановый период 2024 и 2025 годов" (принят Госсобранием РМЭ 01.12.2022) в ред. от 01.09.2023 г.</t>
  </si>
  <si>
    <t xml:space="preserve">Уточненный план       
</t>
  </si>
  <si>
    <t xml:space="preserve">Остаток </t>
  </si>
  <si>
    <t xml:space="preserve">% исполнения </t>
  </si>
  <si>
    <t>Сумма на 2026 год</t>
  </si>
  <si>
    <t>РАСПРЕДЕЛЕНИЕ БЮДЖЕТНЫХ АССИГНОВАНИЙ ИЗ РЕСПУБЛИКАНСКОГО БЮДЖЕТА РЕСПУБЛИКИ МАРИЙ ЭЛ ПО РАЗДЕЛАМ, ПОДРАЗДЕЛАМ, ЦЕЛЕВЫМ СТАТЬЯМ (ГОСУДАРСТВЕННЫМ ПРОГРАММАМ И НЕПРОГРАММНЫМ НАПРАВЛЕНИЯМ ДЕЯТЕЛЬНОСТИ), ГРУППАМ ВИДОВ РАСХОДОВ                                                                                                                  КЛАССИФИКАЦИИ РАСХОДОВ БЮДЖЕТОВ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</si>
</sst>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sqref="A1:XFD1"/>
    </sheetView>
  </sheetViews>
  <sheetFormatPr defaultRowHeight="15" x14ac:dyDescent="0.25"/>
  <cols>
    <col min="1" max="1" width="62.5703125" customWidth="1"/>
    <col min="4" max="4" width="15" customWidth="1"/>
    <col min="6" max="6" width="22.85546875" customWidth="1"/>
    <col min="7" max="7" width="23.140625" customWidth="1"/>
    <col min="8" max="8" width="23.28515625" customWidth="1"/>
  </cols>
  <sheetData>
    <row r="1" spans="1:8" ht="63.75" customHeight="1" x14ac:dyDescent="0.25">
      <c r="A1" s="25" t="s">
        <v>46</v>
      </c>
      <c r="B1" s="25"/>
      <c r="C1" s="25"/>
      <c r="D1" s="25"/>
      <c r="E1" s="25"/>
      <c r="F1" s="25"/>
      <c r="G1" s="26"/>
      <c r="H1" s="26"/>
    </row>
    <row r="2" spans="1:8" hidden="1" x14ac:dyDescent="0.25"/>
    <row r="3" spans="1:8" x14ac:dyDescent="0.25">
      <c r="A3" s="5"/>
      <c r="B3" s="5"/>
      <c r="C3" s="5"/>
      <c r="E3" s="5"/>
      <c r="H3" s="6" t="s">
        <v>0</v>
      </c>
    </row>
    <row r="4" spans="1:8" ht="32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32</v>
      </c>
      <c r="G4" s="2" t="s">
        <v>34</v>
      </c>
      <c r="H4" s="2" t="s">
        <v>38</v>
      </c>
    </row>
    <row r="5" spans="1:8" ht="77.25" customHeight="1" x14ac:dyDescent="0.25">
      <c r="A5" s="17" t="s">
        <v>7</v>
      </c>
      <c r="B5" s="3" t="s">
        <v>8</v>
      </c>
      <c r="C5" s="3" t="s">
        <v>9</v>
      </c>
      <c r="D5" s="3" t="s">
        <v>14</v>
      </c>
      <c r="E5" s="3" t="s">
        <v>6</v>
      </c>
      <c r="F5" s="4">
        <f>F6+F9+F10+F11</f>
        <v>78205</v>
      </c>
      <c r="G5" s="4">
        <f>G6+G9+G10+G11</f>
        <v>61385</v>
      </c>
      <c r="H5" s="4">
        <f>H6+H9+H10+H11</f>
        <v>61385</v>
      </c>
    </row>
    <row r="6" spans="1:8" ht="37.5" x14ac:dyDescent="0.25">
      <c r="A6" s="17" t="s">
        <v>10</v>
      </c>
      <c r="B6" s="3" t="s">
        <v>8</v>
      </c>
      <c r="C6" s="3" t="s">
        <v>9</v>
      </c>
      <c r="D6" s="3" t="s">
        <v>13</v>
      </c>
      <c r="E6" s="3" t="s">
        <v>6</v>
      </c>
      <c r="F6" s="4">
        <f>F7+F8</f>
        <v>56897</v>
      </c>
      <c r="G6" s="4">
        <f>G7+G8</f>
        <v>40077</v>
      </c>
      <c r="H6" s="4">
        <f>H7+H8</f>
        <v>40077</v>
      </c>
    </row>
    <row r="7" spans="1:8" ht="93.75" x14ac:dyDescent="0.25">
      <c r="A7" s="17" t="s">
        <v>15</v>
      </c>
      <c r="B7" s="3" t="s">
        <v>8</v>
      </c>
      <c r="C7" s="3" t="s">
        <v>9</v>
      </c>
      <c r="D7" s="3" t="s">
        <v>13</v>
      </c>
      <c r="E7" s="3">
        <v>100</v>
      </c>
      <c r="F7" s="4">
        <v>47918</v>
      </c>
      <c r="G7" s="4">
        <v>38032</v>
      </c>
      <c r="H7" s="4">
        <v>38032</v>
      </c>
    </row>
    <row r="8" spans="1:8" ht="37.5" x14ac:dyDescent="0.25">
      <c r="A8" s="17" t="s">
        <v>11</v>
      </c>
      <c r="B8" s="3" t="s">
        <v>8</v>
      </c>
      <c r="C8" s="3" t="s">
        <v>9</v>
      </c>
      <c r="D8" s="3" t="s">
        <v>13</v>
      </c>
      <c r="E8" s="3">
        <v>200</v>
      </c>
      <c r="F8" s="4">
        <v>8979</v>
      </c>
      <c r="G8" s="4">
        <v>2045</v>
      </c>
      <c r="H8" s="4">
        <v>2045</v>
      </c>
    </row>
    <row r="9" spans="1:8" ht="93.75" x14ac:dyDescent="0.25">
      <c r="A9" s="17" t="s">
        <v>17</v>
      </c>
      <c r="B9" s="3" t="s">
        <v>8</v>
      </c>
      <c r="C9" s="3" t="s">
        <v>9</v>
      </c>
      <c r="D9" s="3" t="s">
        <v>16</v>
      </c>
      <c r="E9" s="3" t="s">
        <v>12</v>
      </c>
      <c r="F9" s="4">
        <v>5403</v>
      </c>
      <c r="G9" s="4">
        <v>5403</v>
      </c>
      <c r="H9" s="4">
        <v>5403</v>
      </c>
    </row>
    <row r="10" spans="1:8" ht="99" customHeight="1" x14ac:dyDescent="0.25">
      <c r="A10" s="17" t="s">
        <v>17</v>
      </c>
      <c r="B10" s="3" t="s">
        <v>8</v>
      </c>
      <c r="C10" s="3" t="s">
        <v>9</v>
      </c>
      <c r="D10" s="3" t="s">
        <v>18</v>
      </c>
      <c r="E10" s="3" t="s">
        <v>12</v>
      </c>
      <c r="F10" s="4">
        <v>13109</v>
      </c>
      <c r="G10" s="4">
        <v>13109</v>
      </c>
      <c r="H10" s="4">
        <v>13109</v>
      </c>
    </row>
    <row r="11" spans="1:8" ht="99" customHeight="1" x14ac:dyDescent="0.25">
      <c r="A11" s="17" t="s">
        <v>17</v>
      </c>
      <c r="B11" s="3" t="s">
        <v>8</v>
      </c>
      <c r="C11" s="3" t="s">
        <v>9</v>
      </c>
      <c r="D11" s="3" t="s">
        <v>33</v>
      </c>
      <c r="E11" s="3" t="s">
        <v>12</v>
      </c>
      <c r="F11" s="4">
        <v>2796</v>
      </c>
      <c r="G11" s="4">
        <v>2796</v>
      </c>
      <c r="H11" s="4">
        <v>2796</v>
      </c>
    </row>
    <row r="12" spans="1:8" ht="43.5" customHeight="1" x14ac:dyDescent="0.25">
      <c r="A12" s="7" t="s">
        <v>47</v>
      </c>
      <c r="B12" s="5"/>
      <c r="C12" s="5"/>
      <c r="D12" s="5"/>
      <c r="E12" s="5"/>
      <c r="F12" s="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workbookViewId="0">
      <selection activeCell="L7" sqref="L7:L8"/>
    </sheetView>
  </sheetViews>
  <sheetFormatPr defaultRowHeight="15" x14ac:dyDescent="0.25"/>
  <cols>
    <col min="1" max="1" width="33.5703125" customWidth="1"/>
    <col min="2" max="2" width="6" customWidth="1"/>
    <col min="3" max="3" width="12" customWidth="1"/>
    <col min="4" max="4" width="8.28515625" customWidth="1"/>
    <col min="5" max="5" width="13" customWidth="1"/>
    <col min="6" max="6" width="9.140625" customWidth="1"/>
    <col min="7" max="7" width="0.140625" hidden="1" customWidth="1"/>
    <col min="8" max="8" width="11.5703125" customWidth="1"/>
    <col min="9" max="9" width="10" customWidth="1"/>
    <col min="10" max="10" width="10.140625" customWidth="1"/>
    <col min="11" max="11" width="10.42578125" customWidth="1"/>
    <col min="12" max="12" width="10.7109375" customWidth="1"/>
  </cols>
  <sheetData>
    <row r="2" spans="1:13" ht="18.75" x14ac:dyDescent="0.3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33" customHeight="1" x14ac:dyDescent="0.3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8.75" x14ac:dyDescent="0.3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5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s="8" customFormat="1" ht="66" customHeight="1" x14ac:dyDescent="0.25">
      <c r="A7" s="31" t="s">
        <v>41</v>
      </c>
      <c r="B7" s="32" t="s">
        <v>22</v>
      </c>
      <c r="C7" s="32" t="s">
        <v>23</v>
      </c>
      <c r="D7" s="32" t="s">
        <v>24</v>
      </c>
      <c r="E7" s="32" t="s">
        <v>42</v>
      </c>
      <c r="F7" s="32" t="s">
        <v>43</v>
      </c>
      <c r="G7" s="32" t="s">
        <v>25</v>
      </c>
      <c r="H7" s="32" t="s">
        <v>48</v>
      </c>
      <c r="I7" s="32" t="s">
        <v>26</v>
      </c>
      <c r="J7" s="32" t="s">
        <v>27</v>
      </c>
      <c r="K7" s="32" t="s">
        <v>49</v>
      </c>
      <c r="L7" s="32" t="s">
        <v>50</v>
      </c>
    </row>
    <row r="8" spans="1:13" s="8" customFormat="1" ht="110.25" customHeight="1" x14ac:dyDescent="0.25">
      <c r="A8" s="31"/>
      <c r="B8" s="33"/>
      <c r="C8" s="33"/>
      <c r="D8" s="33"/>
      <c r="E8" s="34"/>
      <c r="F8" s="33"/>
      <c r="G8" s="33"/>
      <c r="H8" s="34"/>
      <c r="I8" s="33"/>
      <c r="J8" s="33"/>
      <c r="K8" s="33"/>
      <c r="L8" s="33"/>
    </row>
    <row r="9" spans="1:13" s="9" customFormat="1" ht="12.75" x14ac:dyDescent="0.2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20"/>
    </row>
    <row r="10" spans="1:13" ht="30" x14ac:dyDescent="0.25">
      <c r="A10" s="10" t="s">
        <v>20</v>
      </c>
      <c r="B10" s="12" t="s">
        <v>44</v>
      </c>
      <c r="C10" s="12" t="s">
        <v>14</v>
      </c>
      <c r="D10" s="13" t="s">
        <v>6</v>
      </c>
      <c r="E10" s="14">
        <f>E11+E14+E16+E18</f>
        <v>78205</v>
      </c>
      <c r="F10" s="14"/>
      <c r="G10" s="21">
        <f>G11+G14+G16+G18</f>
        <v>2315</v>
      </c>
      <c r="H10" s="18">
        <f>E10+F10+G10</f>
        <v>80520</v>
      </c>
      <c r="I10" s="18">
        <f>I11+I14+I16+I18</f>
        <v>80445</v>
      </c>
      <c r="J10" s="18">
        <f>J11+J14+J16+J19</f>
        <v>80198.149999999994</v>
      </c>
      <c r="K10" s="18">
        <f>I10-J10</f>
        <v>246.85000000000582</v>
      </c>
      <c r="L10" s="14">
        <f>J10*100/H10</f>
        <v>99.600285643318415</v>
      </c>
    </row>
    <row r="11" spans="1:13" ht="51" customHeight="1" x14ac:dyDescent="0.25">
      <c r="A11" s="10" t="s">
        <v>10</v>
      </c>
      <c r="B11" s="12" t="s">
        <v>45</v>
      </c>
      <c r="C11" s="12">
        <v>8310029020</v>
      </c>
      <c r="D11" s="13" t="s">
        <v>6</v>
      </c>
      <c r="E11" s="14">
        <f>E12+E13</f>
        <v>56897</v>
      </c>
      <c r="F11" s="14"/>
      <c r="G11" s="14">
        <f>G12+G13</f>
        <v>2158</v>
      </c>
      <c r="H11" s="18">
        <f>E11+F11+G11</f>
        <v>59055</v>
      </c>
      <c r="I11" s="18">
        <f>I12+I13</f>
        <v>58980</v>
      </c>
      <c r="J11" s="18">
        <f>J12+J13</f>
        <v>58812.75</v>
      </c>
      <c r="K11" s="18">
        <f t="shared" ref="K11:K19" si="0">I11-J11</f>
        <v>167.25</v>
      </c>
      <c r="L11" s="14">
        <f t="shared" ref="L11:L19" si="1">J11*100/H11</f>
        <v>99.589789179578361</v>
      </c>
    </row>
    <row r="12" spans="1:13" ht="89.25" customHeight="1" x14ac:dyDescent="0.25">
      <c r="A12" s="10" t="s">
        <v>28</v>
      </c>
      <c r="B12" s="12" t="s">
        <v>45</v>
      </c>
      <c r="C12" s="12">
        <v>8310029020</v>
      </c>
      <c r="D12" s="15">
        <v>100</v>
      </c>
      <c r="E12" s="14">
        <v>47918</v>
      </c>
      <c r="F12" s="14"/>
      <c r="G12" s="21">
        <f>2112+46+200+150</f>
        <v>2508</v>
      </c>
      <c r="H12" s="18">
        <f t="shared" ref="H12:H19" si="2">E12+F12+G12</f>
        <v>50426</v>
      </c>
      <c r="I12" s="18">
        <v>50351</v>
      </c>
      <c r="J12" s="18">
        <v>50226.36</v>
      </c>
      <c r="K12" s="18">
        <f t="shared" si="0"/>
        <v>124.63999999999942</v>
      </c>
      <c r="L12" s="14">
        <f>J12*100/H12</f>
        <v>99.604093126561693</v>
      </c>
    </row>
    <row r="13" spans="1:13" ht="75.75" customHeight="1" x14ac:dyDescent="0.25">
      <c r="A13" s="10" t="s">
        <v>11</v>
      </c>
      <c r="B13" s="12" t="s">
        <v>45</v>
      </c>
      <c r="C13" s="12">
        <v>8310029020</v>
      </c>
      <c r="D13" s="11">
        <v>200</v>
      </c>
      <c r="E13" s="14">
        <v>8979</v>
      </c>
      <c r="F13" s="14"/>
      <c r="G13" s="21">
        <f>-200-150</f>
        <v>-350</v>
      </c>
      <c r="H13" s="18">
        <f t="shared" si="2"/>
        <v>8629</v>
      </c>
      <c r="I13" s="18">
        <v>8629</v>
      </c>
      <c r="J13" s="18">
        <v>8586.39</v>
      </c>
      <c r="K13" s="18">
        <f t="shared" si="0"/>
        <v>42.610000000000582</v>
      </c>
      <c r="L13" s="14">
        <f t="shared" si="1"/>
        <v>99.506200023177655</v>
      </c>
    </row>
    <row r="14" spans="1:13" ht="60" x14ac:dyDescent="0.25">
      <c r="A14" s="10" t="s">
        <v>29</v>
      </c>
      <c r="B14" s="12" t="s">
        <v>45</v>
      </c>
      <c r="C14" s="12">
        <v>8310029040</v>
      </c>
      <c r="D14" s="13" t="s">
        <v>6</v>
      </c>
      <c r="E14" s="14">
        <f>E15</f>
        <v>5403</v>
      </c>
      <c r="F14" s="14"/>
      <c r="G14" s="14">
        <f>G15</f>
        <v>148</v>
      </c>
      <c r="H14" s="18">
        <f t="shared" si="2"/>
        <v>5551</v>
      </c>
      <c r="I14" s="18">
        <f>I15</f>
        <v>5551</v>
      </c>
      <c r="J14" s="18">
        <f>J15</f>
        <v>5549.89</v>
      </c>
      <c r="K14" s="18">
        <f t="shared" si="0"/>
        <v>1.1099999999996726</v>
      </c>
      <c r="L14" s="14">
        <f t="shared" si="1"/>
        <v>99.980003602954426</v>
      </c>
    </row>
    <row r="15" spans="1:13" ht="96" customHeight="1" x14ac:dyDescent="0.25">
      <c r="A15" s="10" t="s">
        <v>28</v>
      </c>
      <c r="B15" s="12" t="s">
        <v>45</v>
      </c>
      <c r="C15" s="12">
        <v>8310029040</v>
      </c>
      <c r="D15" s="11">
        <v>100</v>
      </c>
      <c r="E15" s="14">
        <v>5403</v>
      </c>
      <c r="F15" s="14"/>
      <c r="G15" s="21">
        <v>148</v>
      </c>
      <c r="H15" s="18">
        <f t="shared" si="2"/>
        <v>5551</v>
      </c>
      <c r="I15" s="18">
        <v>5551</v>
      </c>
      <c r="J15" s="18">
        <v>5549.89</v>
      </c>
      <c r="K15" s="18">
        <f t="shared" si="0"/>
        <v>1.1099999999996726</v>
      </c>
      <c r="L15" s="14">
        <f t="shared" si="1"/>
        <v>99.980003602954426</v>
      </c>
    </row>
    <row r="16" spans="1:13" ht="67.5" customHeight="1" x14ac:dyDescent="0.25">
      <c r="A16" s="10" t="s">
        <v>30</v>
      </c>
      <c r="B16" s="12" t="s">
        <v>45</v>
      </c>
      <c r="C16" s="12">
        <v>8310029050</v>
      </c>
      <c r="D16" s="13" t="s">
        <v>6</v>
      </c>
      <c r="E16" s="14">
        <f>E17</f>
        <v>13109</v>
      </c>
      <c r="F16" s="14"/>
      <c r="G16" s="21">
        <f>G17</f>
        <v>25</v>
      </c>
      <c r="H16" s="18">
        <f t="shared" si="2"/>
        <v>13134</v>
      </c>
      <c r="I16" s="18">
        <f>I17</f>
        <v>13134</v>
      </c>
      <c r="J16" s="18">
        <f>J17</f>
        <v>13055.51</v>
      </c>
      <c r="K16" s="18">
        <f t="shared" si="0"/>
        <v>78.489999999999782</v>
      </c>
      <c r="L16" s="14">
        <f t="shared" si="1"/>
        <v>99.402390741586728</v>
      </c>
    </row>
    <row r="17" spans="1:12" ht="91.5" customHeight="1" x14ac:dyDescent="0.25">
      <c r="A17" s="10" t="s">
        <v>28</v>
      </c>
      <c r="B17" s="12" t="s">
        <v>45</v>
      </c>
      <c r="C17" s="12">
        <v>8310029050</v>
      </c>
      <c r="D17" s="11">
        <v>100</v>
      </c>
      <c r="E17" s="14">
        <v>13109</v>
      </c>
      <c r="F17" s="14"/>
      <c r="G17" s="21">
        <f>55-30</f>
        <v>25</v>
      </c>
      <c r="H17" s="18">
        <f t="shared" si="2"/>
        <v>13134</v>
      </c>
      <c r="I17" s="18">
        <v>13134</v>
      </c>
      <c r="J17" s="18">
        <v>13055.51</v>
      </c>
      <c r="K17" s="18">
        <f t="shared" si="0"/>
        <v>78.489999999999782</v>
      </c>
      <c r="L17" s="14">
        <f t="shared" si="1"/>
        <v>99.402390741586728</v>
      </c>
    </row>
    <row r="18" spans="1:12" ht="53.25" customHeight="1" x14ac:dyDescent="0.25">
      <c r="A18" s="16" t="s">
        <v>31</v>
      </c>
      <c r="B18" s="12" t="s">
        <v>45</v>
      </c>
      <c r="C18" s="11">
        <v>8310074730</v>
      </c>
      <c r="D18" s="13" t="s">
        <v>6</v>
      </c>
      <c r="E18" s="11">
        <v>2796</v>
      </c>
      <c r="F18" s="11"/>
      <c r="G18" s="11">
        <f>G19</f>
        <v>-16</v>
      </c>
      <c r="H18" s="18">
        <f t="shared" si="2"/>
        <v>2780</v>
      </c>
      <c r="I18" s="18">
        <f>I19</f>
        <v>2780</v>
      </c>
      <c r="J18" s="18">
        <f>J19</f>
        <v>2780</v>
      </c>
      <c r="K18" s="18">
        <f t="shared" si="0"/>
        <v>0</v>
      </c>
      <c r="L18" s="14">
        <f t="shared" si="1"/>
        <v>100</v>
      </c>
    </row>
    <row r="19" spans="1:12" ht="120" x14ac:dyDescent="0.25">
      <c r="A19" s="10" t="s">
        <v>28</v>
      </c>
      <c r="B19" s="12" t="s">
        <v>45</v>
      </c>
      <c r="C19" s="11">
        <v>8310074730</v>
      </c>
      <c r="D19" s="11">
        <v>100</v>
      </c>
      <c r="E19" s="23">
        <v>2796</v>
      </c>
      <c r="F19" s="22"/>
      <c r="G19" s="11">
        <v>-16</v>
      </c>
      <c r="H19" s="18">
        <f t="shared" si="2"/>
        <v>2780</v>
      </c>
      <c r="I19" s="18">
        <v>2780</v>
      </c>
      <c r="J19" s="18">
        <v>2780</v>
      </c>
      <c r="K19" s="18">
        <f t="shared" si="0"/>
        <v>0</v>
      </c>
      <c r="L19" s="14">
        <f t="shared" si="1"/>
        <v>100</v>
      </c>
    </row>
    <row r="21" spans="1:12" x14ac:dyDescent="0.25">
      <c r="H21" s="24"/>
    </row>
  </sheetData>
  <mergeCells count="17">
    <mergeCell ref="K7:K8"/>
    <mergeCell ref="L7:L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2:L2"/>
    <mergeCell ref="A3:L3"/>
    <mergeCell ref="A4:L4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sqref="A1:H1"/>
    </sheetView>
  </sheetViews>
  <sheetFormatPr defaultRowHeight="15" x14ac:dyDescent="0.25"/>
  <cols>
    <col min="1" max="1" width="62.5703125" customWidth="1"/>
    <col min="4" max="5" width="13.85546875" customWidth="1"/>
    <col min="6" max="6" width="22.85546875" customWidth="1"/>
    <col min="7" max="7" width="23.140625" customWidth="1"/>
    <col min="8" max="8" width="23.28515625" customWidth="1"/>
  </cols>
  <sheetData>
    <row r="1" spans="1:8" ht="63.75" customHeight="1" x14ac:dyDescent="0.25">
      <c r="A1" s="25" t="s">
        <v>52</v>
      </c>
      <c r="B1" s="25"/>
      <c r="C1" s="25"/>
      <c r="D1" s="25"/>
      <c r="E1" s="25"/>
      <c r="F1" s="25"/>
      <c r="G1" s="26"/>
      <c r="H1" s="26"/>
    </row>
    <row r="2" spans="1:8" ht="2.25" hidden="1" customHeight="1" x14ac:dyDescent="0.25"/>
    <row r="3" spans="1:8" x14ac:dyDescent="0.25">
      <c r="A3" s="5"/>
      <c r="B3" s="5"/>
      <c r="C3" s="5"/>
      <c r="D3" s="5"/>
      <c r="E3" s="5"/>
      <c r="H3" s="6" t="s">
        <v>0</v>
      </c>
    </row>
    <row r="4" spans="1:8" ht="32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34</v>
      </c>
      <c r="G4" s="2" t="s">
        <v>38</v>
      </c>
      <c r="H4" s="2" t="s">
        <v>51</v>
      </c>
    </row>
    <row r="5" spans="1:8" ht="37.5" customHeight="1" x14ac:dyDescent="0.25">
      <c r="A5" s="17" t="s">
        <v>37</v>
      </c>
      <c r="B5" s="3" t="s">
        <v>8</v>
      </c>
      <c r="C5" s="3" t="s">
        <v>9</v>
      </c>
      <c r="D5" s="3" t="s">
        <v>36</v>
      </c>
      <c r="E5" s="3" t="s">
        <v>6</v>
      </c>
      <c r="F5" s="4">
        <f>F6+F9+F10+F11</f>
        <v>87431</v>
      </c>
      <c r="G5" s="4">
        <f>G6+G9+G10+G11</f>
        <v>68374</v>
      </c>
      <c r="H5" s="4">
        <f>H6+H9+H10+H11</f>
        <v>68374</v>
      </c>
    </row>
    <row r="6" spans="1:8" ht="37.5" x14ac:dyDescent="0.25">
      <c r="A6" s="17" t="s">
        <v>10</v>
      </c>
      <c r="B6" s="3" t="s">
        <v>35</v>
      </c>
      <c r="C6" s="3" t="s">
        <v>35</v>
      </c>
      <c r="D6" s="3" t="s">
        <v>13</v>
      </c>
      <c r="E6" s="3" t="s">
        <v>6</v>
      </c>
      <c r="F6" s="4">
        <f>F8+F7</f>
        <v>63170</v>
      </c>
      <c r="G6" s="4">
        <f t="shared" ref="G6:H6" si="0">G8+G7</f>
        <v>45775</v>
      </c>
      <c r="H6" s="4">
        <f t="shared" si="0"/>
        <v>45775</v>
      </c>
    </row>
    <row r="7" spans="1:8" ht="93.75" x14ac:dyDescent="0.25">
      <c r="A7" s="17" t="s">
        <v>15</v>
      </c>
      <c r="B7" s="3" t="s">
        <v>8</v>
      </c>
      <c r="C7" s="3" t="s">
        <v>9</v>
      </c>
      <c r="D7" s="3" t="s">
        <v>13</v>
      </c>
      <c r="E7" s="3">
        <v>100</v>
      </c>
      <c r="F7" s="4">
        <v>53916</v>
      </c>
      <c r="G7" s="4">
        <v>43358</v>
      </c>
      <c r="H7" s="4">
        <v>43358</v>
      </c>
    </row>
    <row r="8" spans="1:8" ht="37.5" x14ac:dyDescent="0.25">
      <c r="A8" s="17" t="s">
        <v>11</v>
      </c>
      <c r="B8" s="3" t="s">
        <v>8</v>
      </c>
      <c r="C8" s="3" t="s">
        <v>9</v>
      </c>
      <c r="D8" s="3" t="s">
        <v>13</v>
      </c>
      <c r="E8" s="3">
        <v>200</v>
      </c>
      <c r="F8" s="4">
        <v>9254</v>
      </c>
      <c r="G8" s="4">
        <v>2417</v>
      </c>
      <c r="H8" s="4">
        <v>2417</v>
      </c>
    </row>
    <row r="9" spans="1:8" ht="93.75" x14ac:dyDescent="0.25">
      <c r="A9" s="17" t="s">
        <v>17</v>
      </c>
      <c r="B9" s="3" t="s">
        <v>8</v>
      </c>
      <c r="C9" s="3" t="s">
        <v>9</v>
      </c>
      <c r="D9" s="3" t="s">
        <v>16</v>
      </c>
      <c r="E9" s="3" t="s">
        <v>12</v>
      </c>
      <c r="F9" s="4">
        <v>6248</v>
      </c>
      <c r="G9" s="4">
        <v>5764</v>
      </c>
      <c r="H9" s="4">
        <v>5764</v>
      </c>
    </row>
    <row r="10" spans="1:8" ht="99" customHeight="1" x14ac:dyDescent="0.25">
      <c r="A10" s="17" t="s">
        <v>17</v>
      </c>
      <c r="B10" s="3" t="s">
        <v>8</v>
      </c>
      <c r="C10" s="3" t="s">
        <v>9</v>
      </c>
      <c r="D10" s="3" t="s">
        <v>18</v>
      </c>
      <c r="E10" s="3" t="s">
        <v>12</v>
      </c>
      <c r="F10" s="4">
        <v>15217</v>
      </c>
      <c r="G10" s="4">
        <v>14039</v>
      </c>
      <c r="H10" s="4">
        <v>14039</v>
      </c>
    </row>
    <row r="11" spans="1:8" ht="99" customHeight="1" x14ac:dyDescent="0.25">
      <c r="A11" s="17" t="s">
        <v>17</v>
      </c>
      <c r="B11" s="3" t="s">
        <v>8</v>
      </c>
      <c r="C11" s="3" t="s">
        <v>9</v>
      </c>
      <c r="D11" s="3" t="s">
        <v>33</v>
      </c>
      <c r="E11" s="3" t="s">
        <v>12</v>
      </c>
      <c r="F11" s="4">
        <v>2796</v>
      </c>
      <c r="G11" s="4">
        <v>2796</v>
      </c>
      <c r="H11" s="4">
        <v>2796</v>
      </c>
    </row>
    <row r="12" spans="1:8" ht="43.5" customHeight="1" x14ac:dyDescent="0.25">
      <c r="A12" s="7" t="s">
        <v>39</v>
      </c>
      <c r="B12" s="5"/>
      <c r="C12" s="5"/>
      <c r="D12" s="5"/>
      <c r="E12" s="5"/>
      <c r="F12" s="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2023-2025 </vt:lpstr>
      <vt:lpstr>Расходы за 2023 год</vt:lpstr>
      <vt:lpstr>на 2024-2025</vt:lpstr>
    </vt:vector>
  </TitlesOfParts>
  <Company>Государственное Собрание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Черепанова</dc:creator>
  <cp:lastModifiedBy>kov</cp:lastModifiedBy>
  <cp:lastPrinted>2024-02-01T13:54:25Z</cp:lastPrinted>
  <dcterms:created xsi:type="dcterms:W3CDTF">2017-01-12T08:35:32Z</dcterms:created>
  <dcterms:modified xsi:type="dcterms:W3CDTF">2024-02-07T12:52:23Z</dcterms:modified>
</cp:coreProperties>
</file>